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251" activeTab="0"/>
  </bookViews>
  <sheets>
    <sheet name="Riepilog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<sst xmlns="http://schemas.openxmlformats.org/spreadsheetml/2006/main" count="37" uniqueCount="32">
  <si>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Attività commerciali</t>
  </si>
  <si>
    <t>Infrastrutture</t>
  </si>
  <si>
    <t>Attività industriali</t>
  </si>
  <si>
    <t>Cantieristica</t>
  </si>
  <si>
    <t>Depositi costieri</t>
  </si>
  <si>
    <t>Terminal operators</t>
  </si>
  <si>
    <t>Nautica da diporto</t>
  </si>
  <si>
    <t>Servizi tecnico nautici</t>
  </si>
  <si>
    <t>Magazzini portuali</t>
  </si>
  <si>
    <t>Attività turistico ricreative</t>
  </si>
  <si>
    <t>FUNZIONI E CATEGORIE</t>
  </si>
  <si>
    <t xml:space="preserve">CONCESSIONI </t>
  </si>
  <si>
    <t>IMPIANTI DI FACILE  RIMOZIONE</t>
  </si>
  <si>
    <t>IMPIANTI DI DIFFICILE  RIMOZIONE</t>
  </si>
  <si>
    <t>PERTINENZE</t>
  </si>
  <si>
    <t>numero</t>
  </si>
  <si>
    <t>mq</t>
  </si>
  <si>
    <t>mc</t>
  </si>
  <si>
    <t>COMMERCIALE</t>
  </si>
  <si>
    <t>SERVIZIO PASSEGGERI</t>
  </si>
  <si>
    <t>INDUSTRIALE</t>
  </si>
  <si>
    <t>TURISTICA E DA DIPORTO</t>
  </si>
  <si>
    <t>PESCHERECCIA</t>
  </si>
  <si>
    <t>INTERESSE GENERALE</t>
  </si>
  <si>
    <t>VARIE</t>
  </si>
  <si>
    <t>TOTALE GENERALE</t>
  </si>
  <si>
    <t>SPECCHI              ACQUEI</t>
  </si>
  <si>
    <t>CONCESSIONI (Aree scoperte)</t>
  </si>
  <si>
    <t xml:space="preserve">Imprese esecutrici di opere </t>
  </si>
  <si>
    <t>Concessioni demaniali anno 2017</t>
  </si>
  <si>
    <t xml:space="preserve">AUTORITA' DI SISTEMA PORTUALE </t>
  </si>
  <si>
    <t>PORTO DI ORTONA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</si>
</sst>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3" fontId="5" fillId="0" borderId="1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3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3" fontId="7" fillId="33" borderId="18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>
      <alignment/>
    </xf>
    <xf numFmtId="3" fontId="7" fillId="33" borderId="19" xfId="0" applyNumberFormat="1" applyFont="1" applyFill="1" applyBorder="1" applyAlignment="1" applyProtection="1">
      <alignment horizontal="left" vertical="center"/>
      <protection/>
    </xf>
    <xf numFmtId="3" fontId="7" fillId="33" borderId="20" xfId="0" applyNumberFormat="1" applyFont="1" applyFill="1" applyBorder="1" applyAlignment="1" applyProtection="1">
      <alignment horizontal="left" vertical="center"/>
      <protection/>
    </xf>
    <xf numFmtId="3" fontId="7" fillId="33" borderId="21" xfId="0" applyNumberFormat="1" applyFont="1" applyFill="1" applyBorder="1" applyAlignment="1" applyProtection="1">
      <alignment horizontal="left" vertical="center"/>
      <protection/>
    </xf>
    <xf numFmtId="3" fontId="6" fillId="33" borderId="22" xfId="0" applyNumberFormat="1" applyFont="1" applyFill="1" applyBorder="1" applyAlignment="1" applyProtection="1">
      <alignment horizontal="left" vertical="center"/>
      <protection/>
    </xf>
    <xf numFmtId="3" fontId="7" fillId="33" borderId="23" xfId="0" applyNumberFormat="1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left" vertical="center"/>
      <protection/>
    </xf>
    <xf numFmtId="171" fontId="0" fillId="0" borderId="0" xfId="45" applyFont="1" applyAlignment="1">
      <alignment/>
    </xf>
    <xf numFmtId="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9" fillId="0" borderId="10" xfId="0" applyNumberFormat="1" applyFont="1" applyBorder="1" applyAlignment="1" applyProtection="1">
      <alignment vertical="center"/>
      <protection/>
    </xf>
    <xf numFmtId="3" fontId="3" fillId="33" borderId="25" xfId="0" applyNumberFormat="1" applyFont="1" applyFill="1" applyBorder="1" applyAlignment="1" applyProtection="1">
      <alignment horizontal="left" vertical="center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27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 applyProtection="1">
      <alignment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4" fontId="8" fillId="0" borderId="29" xfId="0" applyNumberFormat="1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Border="1" applyAlignment="1" applyProtection="1">
      <alignment horizontal="center" vertical="center" wrapText="1"/>
      <protection locked="0"/>
    </xf>
    <xf numFmtId="4" fontId="10" fillId="0" borderId="31" xfId="0" applyNumberFormat="1" applyFont="1" applyBorder="1" applyAlignment="1" applyProtection="1">
      <alignment horizontal="center" vertical="center" wrapText="1"/>
      <protection locked="0"/>
    </xf>
    <xf numFmtId="4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3" xfId="0" applyNumberFormat="1" applyFont="1" applyBorder="1" applyAlignment="1" applyProtection="1">
      <alignment horizontal="center" vertical="center" wrapText="1"/>
      <protection locked="0"/>
    </xf>
    <xf numFmtId="4" fontId="10" fillId="0" borderId="34" xfId="0" applyNumberFormat="1" applyFont="1" applyBorder="1" applyAlignment="1" applyProtection="1">
      <alignment horizontal="center" vertical="center" wrapText="1"/>
      <protection locked="0"/>
    </xf>
    <xf numFmtId="4" fontId="10" fillId="0" borderId="35" xfId="0" applyNumberFormat="1" applyFont="1" applyBorder="1" applyAlignment="1" applyProtection="1">
      <alignment horizontal="center" vertical="center" wrapText="1"/>
      <protection locked="0"/>
    </xf>
    <xf numFmtId="4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8" fillId="0" borderId="37" xfId="0" applyNumberFormat="1" applyFont="1" applyBorder="1" applyAlignment="1" applyProtection="1">
      <alignment horizontal="center" vertical="center" wrapText="1"/>
      <protection locked="0"/>
    </xf>
    <xf numFmtId="4" fontId="8" fillId="0" borderId="38" xfId="0" applyNumberFormat="1" applyFont="1" applyBorder="1" applyAlignment="1" applyProtection="1">
      <alignment horizontal="center" vertical="center" wrapText="1"/>
      <protection locked="0"/>
    </xf>
    <xf numFmtId="4" fontId="8" fillId="0" borderId="37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9" xfId="0" applyNumberFormat="1" applyFont="1" applyBorder="1" applyAlignment="1" applyProtection="1">
      <alignment horizontal="center" vertical="center" wrapText="1"/>
      <protection locked="0"/>
    </xf>
    <xf numFmtId="4" fontId="10" fillId="0" borderId="30" xfId="0" applyNumberFormat="1" applyFont="1" applyBorder="1" applyAlignment="1" applyProtection="1">
      <alignment horizontal="center" vertical="center" wrapText="1"/>
      <protection locked="0"/>
    </xf>
    <xf numFmtId="3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3" fontId="10" fillId="0" borderId="40" xfId="0" applyNumberFormat="1" applyFont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Border="1" applyAlignment="1" applyProtection="1">
      <alignment horizontal="center" vertical="center" wrapText="1"/>
      <protection locked="0"/>
    </xf>
    <xf numFmtId="3" fontId="8" fillId="0" borderId="41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Border="1" applyAlignment="1" applyProtection="1">
      <alignment horizontal="center" vertical="center" wrapText="1"/>
      <protection locked="0"/>
    </xf>
    <xf numFmtId="4" fontId="8" fillId="0" borderId="41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 wrapText="1"/>
      <protection/>
    </xf>
    <xf numFmtId="4" fontId="8" fillId="0" borderId="44" xfId="0" applyNumberFormat="1" applyFont="1" applyFill="1" applyBorder="1" applyAlignment="1" applyProtection="1">
      <alignment horizontal="center" vertical="center" wrapText="1"/>
      <protection/>
    </xf>
    <xf numFmtId="4" fontId="8" fillId="0" borderId="43" xfId="0" applyNumberFormat="1" applyFont="1" applyFill="1" applyBorder="1" applyAlignment="1" applyProtection="1">
      <alignment horizontal="center" vertical="center" wrapText="1"/>
      <protection/>
    </xf>
    <xf numFmtId="3" fontId="10" fillId="0" borderId="33" xfId="0" applyNumberFormat="1" applyFont="1" applyBorder="1" applyAlignment="1" applyProtection="1">
      <alignment horizontal="center" vertical="center" wrapText="1"/>
      <protection locked="0"/>
    </xf>
    <xf numFmtId="3" fontId="10" fillId="0" borderId="35" xfId="0" applyNumberFormat="1" applyFont="1" applyBorder="1" applyAlignment="1" applyProtection="1">
      <alignment horizontal="center" vertical="center" wrapText="1"/>
      <protection locked="0"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3" fillId="33" borderId="46" xfId="0" applyNumberFormat="1" applyFont="1" applyFill="1" applyBorder="1" applyAlignment="1" applyProtection="1">
      <alignment horizontal="center" vertical="center" wrapText="1"/>
      <protection/>
    </xf>
    <xf numFmtId="3" fontId="3" fillId="33" borderId="47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33" borderId="48" xfId="0" applyNumberFormat="1" applyFont="1" applyFill="1" applyBorder="1" applyAlignment="1" applyProtection="1">
      <alignment horizontal="center" vertical="center"/>
      <protection/>
    </xf>
    <xf numFmtId="3" fontId="9" fillId="33" borderId="49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 applyProtection="1">
      <alignment horizontal="center" vertical="center"/>
      <protection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PageLayoutView="0" workbookViewId="0" topLeftCell="A1">
      <selection activeCell="A1" sqref="A1:J26"/>
    </sheetView>
  </sheetViews>
  <sheetFormatPr defaultColWidth="9.140625" defaultRowHeight="12.75"/>
  <cols>
    <col min="1" max="1" width="27.421875" style="0" customWidth="1"/>
    <col min="2" max="2" width="24.421875" style="0" customWidth="1"/>
    <col min="3" max="3" width="12.140625" style="0" customWidth="1"/>
    <col min="4" max="4" width="12.00390625" style="0" customWidth="1"/>
    <col min="5" max="5" width="13.140625" style="0" customWidth="1"/>
    <col min="6" max="10" width="11.421875" style="0" customWidth="1"/>
    <col min="11" max="11" width="2.57421875" style="0" customWidth="1"/>
    <col min="12" max="12" width="4.421875" style="0" customWidth="1"/>
    <col min="13" max="13" width="12.28125" style="0" customWidth="1"/>
    <col min="14" max="14" width="17.57421875" style="0" customWidth="1"/>
    <col min="15" max="15" width="14.7109375" style="0" customWidth="1"/>
    <col min="16" max="16" width="15.421875" style="0" customWidth="1"/>
    <col min="17" max="17" width="15.57421875" style="0" customWidth="1"/>
    <col min="18" max="18" width="11.421875" style="0" customWidth="1"/>
    <col min="19" max="19" width="15.00390625" style="0" customWidth="1"/>
  </cols>
  <sheetData>
    <row r="1" spans="1:10" ht="33.75" customHeight="1">
      <c r="A1" s="62" t="s">
        <v>30</v>
      </c>
      <c r="C1" s="1"/>
      <c r="D1" s="1"/>
      <c r="I1" s="65"/>
      <c r="J1" s="65"/>
    </row>
    <row r="2" spans="1:4" ht="18">
      <c r="A2" s="2" t="s">
        <v>31</v>
      </c>
      <c r="B2" s="1"/>
      <c r="C2" s="2"/>
      <c r="D2" s="2"/>
    </row>
    <row r="3" spans="1:4" ht="16.5">
      <c r="A3" s="3"/>
      <c r="B3" s="4"/>
      <c r="C3" s="5"/>
      <c r="D3" s="5"/>
    </row>
    <row r="4" spans="1:4" ht="17.25" thickBot="1">
      <c r="A4" s="27" t="s">
        <v>29</v>
      </c>
      <c r="B4" s="6"/>
      <c r="C4" s="7"/>
      <c r="D4" s="7"/>
    </row>
    <row r="5" spans="1:10" ht="36.75" thickTop="1">
      <c r="A5" s="66" t="s">
        <v>10</v>
      </c>
      <c r="B5" s="67"/>
      <c r="C5" s="25" t="s">
        <v>11</v>
      </c>
      <c r="D5" s="25" t="s">
        <v>27</v>
      </c>
      <c r="E5" s="61" t="s">
        <v>26</v>
      </c>
      <c r="F5" s="61" t="s">
        <v>12</v>
      </c>
      <c r="G5" s="70" t="s">
        <v>13</v>
      </c>
      <c r="H5" s="71"/>
      <c r="I5" s="70" t="s">
        <v>14</v>
      </c>
      <c r="J5" s="71"/>
    </row>
    <row r="6" spans="1:10" ht="13.5" thickBot="1">
      <c r="A6" s="68"/>
      <c r="B6" s="69"/>
      <c r="C6" s="8" t="s">
        <v>15</v>
      </c>
      <c r="D6" s="9" t="s">
        <v>16</v>
      </c>
      <c r="E6" s="10" t="s">
        <v>16</v>
      </c>
      <c r="F6" s="10" t="s">
        <v>16</v>
      </c>
      <c r="G6" s="11" t="s">
        <v>16</v>
      </c>
      <c r="H6" s="12" t="s">
        <v>17</v>
      </c>
      <c r="I6" s="11" t="s">
        <v>16</v>
      </c>
      <c r="J6" s="12" t="s">
        <v>17</v>
      </c>
    </row>
    <row r="7" spans="1:10" ht="15.75">
      <c r="A7" s="28" t="s">
        <v>18</v>
      </c>
      <c r="B7" s="13"/>
      <c r="C7" s="34">
        <f>SUM(C8:C10)</f>
        <v>5</v>
      </c>
      <c r="D7" s="35">
        <f aca="true" t="shared" si="0" ref="D7:J7">SUM(D8:D10)</f>
        <v>0</v>
      </c>
      <c r="E7" s="35">
        <f t="shared" si="0"/>
        <v>0</v>
      </c>
      <c r="F7" s="35">
        <f>SUM(F8:F10)</f>
        <v>2026.59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</row>
    <row r="8" spans="1:22" ht="12.75">
      <c r="A8" s="14"/>
      <c r="B8" s="15" t="s">
        <v>5</v>
      </c>
      <c r="C8" s="36">
        <v>0</v>
      </c>
      <c r="D8" s="37">
        <v>0</v>
      </c>
      <c r="E8" s="37">
        <v>0</v>
      </c>
      <c r="F8" s="37">
        <v>0</v>
      </c>
      <c r="G8" s="38"/>
      <c r="H8" s="38"/>
      <c r="I8" s="38"/>
      <c r="J8" s="38"/>
      <c r="L8" s="16"/>
      <c r="M8" s="24"/>
      <c r="N8" s="24"/>
      <c r="O8" s="24"/>
      <c r="P8" s="24"/>
      <c r="Q8" s="24"/>
      <c r="R8" s="24"/>
      <c r="S8" s="24"/>
      <c r="T8" s="16"/>
      <c r="U8" s="16"/>
      <c r="V8" s="16"/>
    </row>
    <row r="9" spans="1:10" ht="12.75">
      <c r="A9" s="14"/>
      <c r="B9" s="17" t="s">
        <v>0</v>
      </c>
      <c r="C9" s="59">
        <v>4</v>
      </c>
      <c r="D9" s="39">
        <v>0</v>
      </c>
      <c r="E9" s="39">
        <v>0</v>
      </c>
      <c r="F9" s="39">
        <f>2026.59-9</f>
        <v>2017.59</v>
      </c>
      <c r="G9" s="39">
        <v>0</v>
      </c>
      <c r="H9" s="40"/>
      <c r="I9" s="40"/>
      <c r="J9" s="40"/>
    </row>
    <row r="10" spans="1:10" ht="12.75">
      <c r="A10" s="18"/>
      <c r="B10" s="19" t="s">
        <v>8</v>
      </c>
      <c r="C10" s="60">
        <v>1</v>
      </c>
      <c r="D10" s="41"/>
      <c r="E10" s="41"/>
      <c r="F10" s="41">
        <v>9</v>
      </c>
      <c r="G10" s="42"/>
      <c r="H10" s="42"/>
      <c r="I10" s="42"/>
      <c r="J10" s="42"/>
    </row>
    <row r="11" spans="1:10" ht="12.75">
      <c r="A11" s="72" t="s">
        <v>19</v>
      </c>
      <c r="B11" s="73"/>
      <c r="C11" s="43">
        <v>0</v>
      </c>
      <c r="D11" s="44">
        <v>0</v>
      </c>
      <c r="E11" s="44">
        <v>0</v>
      </c>
      <c r="F11" s="44">
        <v>0</v>
      </c>
      <c r="G11" s="45">
        <v>0</v>
      </c>
      <c r="H11" s="45">
        <v>0</v>
      </c>
      <c r="I11" s="45">
        <v>0</v>
      </c>
      <c r="J11" s="45">
        <v>0</v>
      </c>
    </row>
    <row r="12" spans="1:10" ht="12.75">
      <c r="A12" s="23" t="s">
        <v>20</v>
      </c>
      <c r="B12" s="31"/>
      <c r="C12" s="43">
        <f>SUM(C13:C15)</f>
        <v>33</v>
      </c>
      <c r="D12" s="45">
        <f aca="true" t="shared" si="1" ref="D12:J12">SUM(D13:D15)</f>
        <v>59374.54</v>
      </c>
      <c r="E12" s="45">
        <f t="shared" si="1"/>
        <v>263</v>
      </c>
      <c r="F12" s="45">
        <f t="shared" si="1"/>
        <v>50327.62</v>
      </c>
      <c r="G12" s="45">
        <f t="shared" si="1"/>
        <v>0</v>
      </c>
      <c r="H12" s="45">
        <f t="shared" si="1"/>
        <v>0</v>
      </c>
      <c r="I12" s="45">
        <f t="shared" si="1"/>
        <v>0</v>
      </c>
      <c r="J12" s="45">
        <f t="shared" si="1"/>
        <v>0</v>
      </c>
    </row>
    <row r="13" spans="1:10" ht="12.75">
      <c r="A13" s="21"/>
      <c r="B13" s="15" t="s">
        <v>2</v>
      </c>
      <c r="C13" s="46">
        <v>28</v>
      </c>
      <c r="D13" s="47">
        <f>59374.54-6274.37</f>
        <v>53100.17</v>
      </c>
      <c r="E13" s="47"/>
      <c r="F13" s="47">
        <f>661+274.2+5275.7+1784+1188+787.5+3342+1135.76+918+3193.65+12763.48+247.65+48.4+26.8+26.8+17752</f>
        <v>49424.94</v>
      </c>
      <c r="G13" s="38">
        <v>0</v>
      </c>
      <c r="H13" s="38"/>
      <c r="I13" s="38"/>
      <c r="J13" s="38"/>
    </row>
    <row r="14" spans="1:10" ht="12.75">
      <c r="A14" s="14"/>
      <c r="B14" s="17" t="s">
        <v>4</v>
      </c>
      <c r="C14" s="36"/>
      <c r="D14" s="39">
        <v>0</v>
      </c>
      <c r="E14" s="39">
        <v>0</v>
      </c>
      <c r="F14" s="39">
        <v>0</v>
      </c>
      <c r="G14" s="48">
        <v>0</v>
      </c>
      <c r="H14" s="48"/>
      <c r="I14" s="48">
        <v>0</v>
      </c>
      <c r="J14" s="48"/>
    </row>
    <row r="15" spans="1:10" ht="12.75">
      <c r="A15" s="14"/>
      <c r="B15" s="22" t="s">
        <v>3</v>
      </c>
      <c r="C15" s="49">
        <v>5</v>
      </c>
      <c r="D15" s="41">
        <f>325+3511+1490.16+948.21</f>
        <v>6274.37</v>
      </c>
      <c r="E15" s="41">
        <v>263</v>
      </c>
      <c r="F15" s="41">
        <f>614.84+287.84</f>
        <v>902.6800000000001</v>
      </c>
      <c r="G15" s="42">
        <v>0</v>
      </c>
      <c r="H15" s="42"/>
      <c r="I15" s="42"/>
      <c r="J15" s="42"/>
    </row>
    <row r="16" spans="1:10" ht="15.75">
      <c r="A16" s="29" t="s">
        <v>21</v>
      </c>
      <c r="B16" s="20"/>
      <c r="C16" s="43">
        <f>SUM(C17:C18)</f>
        <v>15</v>
      </c>
      <c r="D16" s="45">
        <f aca="true" t="shared" si="2" ref="D16:I16">SUM(D17:D18)</f>
        <v>9325.85</v>
      </c>
      <c r="E16" s="45">
        <f t="shared" si="2"/>
        <v>47341.44</v>
      </c>
      <c r="F16" s="45">
        <f t="shared" si="2"/>
        <v>3293.91</v>
      </c>
      <c r="G16" s="45">
        <f t="shared" si="2"/>
        <v>0</v>
      </c>
      <c r="H16" s="45">
        <f t="shared" si="2"/>
        <v>0</v>
      </c>
      <c r="I16" s="45">
        <f t="shared" si="2"/>
        <v>0</v>
      </c>
      <c r="J16" s="45">
        <f>SUM(J17:J18)</f>
        <v>0</v>
      </c>
    </row>
    <row r="17" spans="1:10" ht="12.75">
      <c r="A17" s="14"/>
      <c r="B17" s="15" t="s">
        <v>9</v>
      </c>
      <c r="C17" s="50">
        <v>2</v>
      </c>
      <c r="D17" s="47">
        <f>436+405</f>
        <v>841</v>
      </c>
      <c r="E17" s="47"/>
      <c r="F17" s="47"/>
      <c r="G17" s="38"/>
      <c r="H17" s="38"/>
      <c r="I17" s="38"/>
      <c r="J17" s="38"/>
    </row>
    <row r="18" spans="1:10" ht="12.75">
      <c r="A18" s="14"/>
      <c r="B18" s="19" t="s">
        <v>6</v>
      </c>
      <c r="C18" s="51">
        <v>13</v>
      </c>
      <c r="D18" s="41">
        <f>4100+2404.85+1980</f>
        <v>8484.85</v>
      </c>
      <c r="E18" s="41">
        <f>40+12950+28547.44+30+54+200+4529+970+21</f>
        <v>47341.44</v>
      </c>
      <c r="F18" s="41">
        <f>1000+171.4+175.15+1386.56+560.8</f>
        <v>3293.91</v>
      </c>
      <c r="G18" s="42"/>
      <c r="H18" s="42"/>
      <c r="I18" s="42"/>
      <c r="J18" s="42"/>
    </row>
    <row r="19" spans="1:10" ht="12.75">
      <c r="A19" s="72" t="s">
        <v>22</v>
      </c>
      <c r="B19" s="73"/>
      <c r="C19" s="43">
        <v>3</v>
      </c>
      <c r="D19" s="44">
        <v>994</v>
      </c>
      <c r="E19" s="44">
        <v>0</v>
      </c>
      <c r="F19" s="44">
        <v>2088.9</v>
      </c>
      <c r="G19" s="45">
        <v>0</v>
      </c>
      <c r="H19" s="45">
        <v>0</v>
      </c>
      <c r="I19" s="45">
        <v>0</v>
      </c>
      <c r="J19" s="45">
        <v>0</v>
      </c>
    </row>
    <row r="20" spans="1:10" ht="12.75">
      <c r="A20" s="29" t="s">
        <v>23</v>
      </c>
      <c r="B20" s="30"/>
      <c r="C20" s="43">
        <f>SUM(C21:C23)</f>
        <v>0</v>
      </c>
      <c r="D20" s="45">
        <f aca="true" t="shared" si="3" ref="D20:J20">SUM(D21:D23)</f>
        <v>0</v>
      </c>
      <c r="E20" s="45">
        <f t="shared" si="3"/>
        <v>0</v>
      </c>
      <c r="F20" s="45">
        <f t="shared" si="3"/>
        <v>0</v>
      </c>
      <c r="G20" s="45">
        <f t="shared" si="3"/>
        <v>0</v>
      </c>
      <c r="H20" s="45">
        <f t="shared" si="3"/>
        <v>0</v>
      </c>
      <c r="I20" s="45">
        <f t="shared" si="3"/>
        <v>0</v>
      </c>
      <c r="J20" s="45">
        <f t="shared" si="3"/>
        <v>0</v>
      </c>
    </row>
    <row r="21" spans="1:10" ht="12.75">
      <c r="A21" s="23"/>
      <c r="B21" s="15" t="s">
        <v>7</v>
      </c>
      <c r="C21" s="46"/>
      <c r="D21" s="47"/>
      <c r="E21" s="47"/>
      <c r="F21" s="47"/>
      <c r="G21" s="38"/>
      <c r="H21" s="38"/>
      <c r="I21" s="38"/>
      <c r="J21" s="38"/>
    </row>
    <row r="22" spans="1:10" ht="12.75">
      <c r="A22" s="23"/>
      <c r="B22" s="17" t="s">
        <v>1</v>
      </c>
      <c r="C22" s="52"/>
      <c r="D22" s="39"/>
      <c r="E22" s="39"/>
      <c r="F22" s="39"/>
      <c r="G22" s="40"/>
      <c r="H22" s="40"/>
      <c r="I22" s="40"/>
      <c r="J22" s="40"/>
    </row>
    <row r="23" spans="1:10" ht="12.75">
      <c r="A23" s="23"/>
      <c r="B23" s="22" t="s">
        <v>28</v>
      </c>
      <c r="C23" s="51"/>
      <c r="D23" s="41"/>
      <c r="E23" s="41"/>
      <c r="F23" s="41"/>
      <c r="G23" s="42"/>
      <c r="H23" s="42"/>
      <c r="I23" s="42"/>
      <c r="J23" s="42"/>
    </row>
    <row r="24" spans="1:10" ht="13.5" thickBot="1">
      <c r="A24" s="32" t="s">
        <v>24</v>
      </c>
      <c r="B24" s="33"/>
      <c r="C24" s="53">
        <v>9</v>
      </c>
      <c r="D24" s="54">
        <v>21567.22</v>
      </c>
      <c r="E24" s="54">
        <v>0</v>
      </c>
      <c r="F24" s="54">
        <v>61366.69</v>
      </c>
      <c r="G24" s="55"/>
      <c r="H24" s="55">
        <v>0</v>
      </c>
      <c r="I24" s="55">
        <v>0</v>
      </c>
      <c r="J24" s="55">
        <v>0</v>
      </c>
    </row>
    <row r="25" spans="1:10" ht="13.5" thickBot="1">
      <c r="A25" s="63" t="s">
        <v>25</v>
      </c>
      <c r="B25" s="64"/>
      <c r="C25" s="56">
        <f>C7+C11+C12+C16+C19+C20+C24</f>
        <v>65</v>
      </c>
      <c r="D25" s="57">
        <f aca="true" t="shared" si="4" ref="D25:J25">D7+D11+D12+D16+D19+D20+D24</f>
        <v>91261.61</v>
      </c>
      <c r="E25" s="57">
        <f t="shared" si="4"/>
        <v>47604.44</v>
      </c>
      <c r="F25" s="57">
        <f t="shared" si="4"/>
        <v>119103.70999999999</v>
      </c>
      <c r="G25" s="58">
        <f t="shared" si="4"/>
        <v>0</v>
      </c>
      <c r="H25" s="58">
        <f t="shared" si="4"/>
        <v>0</v>
      </c>
      <c r="I25" s="58">
        <f t="shared" si="4"/>
        <v>0</v>
      </c>
      <c r="J25" s="58">
        <f t="shared" si="4"/>
        <v>0</v>
      </c>
    </row>
    <row r="26" ht="13.5" thickTop="1"/>
    <row r="27" ht="12.75">
      <c r="A27" s="26"/>
    </row>
  </sheetData>
  <sheetProtection/>
  <mergeCells count="7">
    <mergeCell ref="A25:B25"/>
    <mergeCell ref="I1:J1"/>
    <mergeCell ref="A5:B6"/>
    <mergeCell ref="G5:H5"/>
    <mergeCell ref="I5:J5"/>
    <mergeCell ref="A11:B11"/>
    <mergeCell ref="A19:B19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Lorenzini</dc:creator>
  <cp:keywords/>
  <dc:description/>
  <cp:lastModifiedBy>Piermattei</cp:lastModifiedBy>
  <cp:lastPrinted>2018-04-23T11:29:43Z</cp:lastPrinted>
  <dcterms:created xsi:type="dcterms:W3CDTF">2018-03-14T15:22:38Z</dcterms:created>
  <dcterms:modified xsi:type="dcterms:W3CDTF">2018-04-23T11:30:56Z</dcterms:modified>
  <cp:category/>
  <cp:version/>
  <cp:contentType/>
  <cp:contentStatus/>
</cp:coreProperties>
</file>