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4100" activeTab="0"/>
  </bookViews>
  <sheets>
    <sheet name="SCHEMA MERCI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<sst xmlns="http://schemas.openxmlformats.org/spreadsheetml/2006/main" count="65" uniqueCount="63">
  <si>
    <t>Merci in tonnellate, N° navi, passeggeri, e contenitori</t>
  </si>
  <si>
    <t>Navigazione in complesso</t>
  </si>
  <si>
    <t>Totale</t>
  </si>
  <si>
    <t>Sbarchi</t>
  </si>
  <si>
    <t>Imbarchi</t>
  </si>
  <si>
    <t>A</t>
  </si>
  <si>
    <r>
      <t xml:space="preserve">Rinfuse liquide,     </t>
    </r>
    <r>
      <rPr>
        <sz val="10"/>
        <rFont val="Arial"/>
        <family val="0"/>
      </rPr>
      <t>di cui:</t>
    </r>
  </si>
  <si>
    <t>a1</t>
  </si>
  <si>
    <t>a2</t>
  </si>
  <si>
    <t>a3</t>
  </si>
  <si>
    <t>a4</t>
  </si>
  <si>
    <t>B</t>
  </si>
  <si>
    <r>
      <t xml:space="preserve">Rinfuse solide,       </t>
    </r>
    <r>
      <rPr>
        <sz val="10"/>
        <rFont val="Arial"/>
        <family val="0"/>
      </rPr>
      <t>di cui:</t>
    </r>
  </si>
  <si>
    <t>b1</t>
  </si>
  <si>
    <t>b2</t>
  </si>
  <si>
    <t>b3</t>
  </si>
  <si>
    <t>b4</t>
  </si>
  <si>
    <t>b5</t>
  </si>
  <si>
    <t>b6</t>
  </si>
  <si>
    <t>Totale merci alla rinfusa</t>
  </si>
  <si>
    <r>
      <t xml:space="preserve">Merci varie in colli, </t>
    </r>
    <r>
      <rPr>
        <sz val="10"/>
        <rFont val="Arial"/>
        <family val="0"/>
      </rPr>
      <t>di cui</t>
    </r>
    <r>
      <rPr>
        <b/>
        <sz val="10"/>
        <rFont val="Arial"/>
        <family val="2"/>
      </rPr>
      <t>:</t>
    </r>
  </si>
  <si>
    <t>Tonnellaggio totale merci movimentate</t>
  </si>
  <si>
    <t>G</t>
  </si>
  <si>
    <t>N° navi</t>
  </si>
  <si>
    <t>H</t>
  </si>
  <si>
    <t>N° passeggeri</t>
  </si>
  <si>
    <t>pieni</t>
  </si>
  <si>
    <t>vuoti</t>
  </si>
  <si>
    <t>L</t>
  </si>
  <si>
    <t>l1</t>
  </si>
  <si>
    <t>l2</t>
  </si>
  <si>
    <t>D</t>
  </si>
  <si>
    <t>d1</t>
  </si>
  <si>
    <t>d2</t>
  </si>
  <si>
    <t>d3</t>
  </si>
  <si>
    <t>C=A+B</t>
  </si>
  <si>
    <t>E=C+D</t>
  </si>
  <si>
    <t>F</t>
  </si>
  <si>
    <t>g1</t>
  </si>
  <si>
    <t>g2</t>
  </si>
  <si>
    <t>di linea</t>
  </si>
  <si>
    <t>crocieristi</t>
  </si>
  <si>
    <t>contenitori</t>
  </si>
  <si>
    <t>ro-ro</t>
  </si>
  <si>
    <t>altro</t>
  </si>
  <si>
    <t>cereali</t>
  </si>
  <si>
    <t>mangimi</t>
  </si>
  <si>
    <t>carbone</t>
  </si>
  <si>
    <t>minerali</t>
  </si>
  <si>
    <t>fertilizzanti</t>
  </si>
  <si>
    <t>altre rifuse solide</t>
  </si>
  <si>
    <t>petrolio grezzo</t>
  </si>
  <si>
    <t>prodotti raffinati</t>
  </si>
  <si>
    <t>gas</t>
  </si>
  <si>
    <t>altre rinfuse liquide</t>
  </si>
  <si>
    <t>h1</t>
  </si>
  <si>
    <t>h2</t>
  </si>
  <si>
    <r>
      <t>N° contenitori T.E.U. movimentati</t>
    </r>
    <r>
      <rPr>
        <sz val="10"/>
        <rFont val="Arial"/>
        <family val="0"/>
      </rPr>
      <t xml:space="preserve"> di cui:</t>
    </r>
  </si>
  <si>
    <r>
      <t xml:space="preserve">N° contenitori movimentati </t>
    </r>
    <r>
      <rPr>
        <sz val="10"/>
        <rFont val="Arial"/>
        <family val="0"/>
      </rPr>
      <t>di cui:</t>
    </r>
  </si>
  <si>
    <r>
      <t xml:space="preserve">NOTA: </t>
    </r>
    <r>
      <rPr>
        <b/>
        <sz val="10"/>
        <rFont val="Arial"/>
        <family val="2"/>
      </rPr>
      <t xml:space="preserve">le celle in giallo contengono formule per le somme automatiche. </t>
    </r>
  </si>
  <si>
    <t>AUTORITA' DI SISTEMA PORTUALE DEL MARE ADRIATICO CENTRALE</t>
  </si>
  <si>
    <t>Porto di Ancona</t>
  </si>
  <si>
    <t>Anno 2018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</si>
</sst>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41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medium"/>
      <bottom style="medium"/>
    </border>
    <border>
      <left style="thin"/>
      <right style="double"/>
      <top style="double"/>
      <bottom style="double"/>
    </border>
    <border>
      <left>
        <color indexed="63"/>
      </left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double"/>
      <right style="thin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0" fontId="0" fillId="0" borderId="21" xfId="0" applyFont="1" applyBorder="1" applyAlignment="1">
      <alignment horizontal="right" vertical="center"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0" fontId="0" fillId="0" borderId="37" xfId="0" applyBorder="1" applyAlignment="1">
      <alignment horizontal="right" vertical="center"/>
    </xf>
    <xf numFmtId="3" fontId="0" fillId="0" borderId="37" xfId="0" applyNumberFormat="1" applyBorder="1" applyAlignment="1">
      <alignment horizontal="right"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 horizontal="right" vertical="center"/>
    </xf>
    <xf numFmtId="3" fontId="0" fillId="0" borderId="39" xfId="0" applyNumberFormat="1" applyBorder="1" applyAlignment="1">
      <alignment horizontal="right"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0" xfId="0" applyNumberFormat="1" applyBorder="1" applyAlignment="1">
      <alignment horizontal="right"/>
    </xf>
    <xf numFmtId="0" fontId="0" fillId="0" borderId="41" xfId="0" applyBorder="1" applyAlignment="1">
      <alignment horizontal="right" vertical="center"/>
    </xf>
    <xf numFmtId="3" fontId="0" fillId="0" borderId="41" xfId="0" applyNumberFormat="1" applyBorder="1" applyAlignment="1">
      <alignment horizontal="right"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3" fontId="0" fillId="0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0" fontId="0" fillId="0" borderId="45" xfId="0" applyBorder="1" applyAlignment="1">
      <alignment horizontal="right" vertical="center"/>
    </xf>
    <xf numFmtId="3" fontId="0" fillId="0" borderId="41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3" fontId="0" fillId="0" borderId="47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0" fontId="0" fillId="0" borderId="43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3" fontId="2" fillId="0" borderId="37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0" xfId="0" applyBorder="1" applyAlignment="1">
      <alignment horizontal="center"/>
    </xf>
    <xf numFmtId="3" fontId="3" fillId="33" borderId="55" xfId="0" applyNumberFormat="1" applyFon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vertical="center"/>
    </xf>
    <xf numFmtId="0" fontId="2" fillId="0" borderId="36" xfId="0" applyFont="1" applyBorder="1" applyAlignment="1" quotePrefix="1">
      <alignment vertical="center" wrapText="1"/>
    </xf>
    <xf numFmtId="3" fontId="3" fillId="33" borderId="58" xfId="0" applyNumberFormat="1" applyFont="1" applyFill="1" applyBorder="1" applyAlignment="1">
      <alignment/>
    </xf>
    <xf numFmtId="3" fontId="0" fillId="0" borderId="49" xfId="0" applyNumberFormat="1" applyBorder="1" applyAlignment="1">
      <alignment/>
    </xf>
    <xf numFmtId="3" fontId="3" fillId="33" borderId="59" xfId="0" applyNumberFormat="1" applyFont="1" applyFill="1" applyBorder="1" applyAlignment="1">
      <alignment/>
    </xf>
    <xf numFmtId="3" fontId="3" fillId="33" borderId="60" xfId="0" applyNumberFormat="1" applyFont="1" applyFill="1" applyBorder="1" applyAlignment="1">
      <alignment/>
    </xf>
    <xf numFmtId="3" fontId="3" fillId="33" borderId="61" xfId="0" applyNumberFormat="1" applyFont="1" applyFill="1" applyBorder="1" applyAlignment="1">
      <alignment/>
    </xf>
    <xf numFmtId="3" fontId="2" fillId="0" borderId="62" xfId="0" applyNumberFormat="1" applyFont="1" applyBorder="1" applyAlignment="1">
      <alignment/>
    </xf>
    <xf numFmtId="3" fontId="2" fillId="33" borderId="63" xfId="0" applyNumberFormat="1" applyFont="1" applyFill="1" applyBorder="1" applyAlignment="1">
      <alignment/>
    </xf>
    <xf numFmtId="3" fontId="2" fillId="0" borderId="49" xfId="0" applyNumberFormat="1" applyFont="1" applyFill="1" applyBorder="1" applyAlignment="1">
      <alignment/>
    </xf>
    <xf numFmtId="3" fontId="2" fillId="0" borderId="62" xfId="0" applyNumberFormat="1" applyFont="1" applyFill="1" applyBorder="1" applyAlignment="1">
      <alignment/>
    </xf>
    <xf numFmtId="3" fontId="2" fillId="33" borderId="60" xfId="0" applyNumberFormat="1" applyFont="1" applyFill="1" applyBorder="1" applyAlignment="1">
      <alignment/>
    </xf>
    <xf numFmtId="0" fontId="2" fillId="0" borderId="64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2" fillId="0" borderId="66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68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0" fillId="0" borderId="68" xfId="0" applyFont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" fontId="0" fillId="0" borderId="7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5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10.7109375" style="0" customWidth="1"/>
    <col min="2" max="2" width="26.7109375" style="0" customWidth="1"/>
    <col min="3" max="3" width="11.28125" style="0" bestFit="1" customWidth="1"/>
    <col min="4" max="5" width="16.7109375" style="0" customWidth="1"/>
    <col min="11" max="11" width="10.140625" style="0" customWidth="1"/>
    <col min="14" max="14" width="10.140625" style="0" customWidth="1"/>
    <col min="22" max="22" width="11.421875" style="0" customWidth="1"/>
    <col min="25" max="25" width="10.140625" style="0" customWidth="1"/>
  </cols>
  <sheetData>
    <row r="2" spans="1:5" ht="15.75">
      <c r="A2" s="102" t="s">
        <v>60</v>
      </c>
      <c r="B2" s="102"/>
      <c r="C2" s="102"/>
      <c r="D2" s="103"/>
      <c r="E2" s="99" t="s">
        <v>62</v>
      </c>
    </row>
    <row r="3" spans="1:6" ht="24" thickBot="1">
      <c r="A3" s="97" t="s">
        <v>61</v>
      </c>
      <c r="B3" s="97"/>
      <c r="C3" s="97"/>
      <c r="D3" s="98"/>
      <c r="E3" s="99"/>
      <c r="F3" s="100"/>
    </row>
    <row r="4" spans="1:5" ht="26.25" thickTop="1">
      <c r="A4" s="71"/>
      <c r="B4" s="75" t="s">
        <v>0</v>
      </c>
      <c r="C4" s="2"/>
      <c r="D4" s="1" t="s">
        <v>1</v>
      </c>
      <c r="E4" s="3"/>
    </row>
    <row r="5" spans="1:9" ht="18" customHeight="1" thickBot="1">
      <c r="A5" s="72"/>
      <c r="B5" s="76"/>
      <c r="C5" s="73" t="s">
        <v>2</v>
      </c>
      <c r="D5" s="4" t="s">
        <v>3</v>
      </c>
      <c r="E5" s="5" t="s">
        <v>4</v>
      </c>
      <c r="I5" s="100"/>
    </row>
    <row r="6" spans="1:16" ht="15">
      <c r="A6" s="70" t="s">
        <v>5</v>
      </c>
      <c r="B6" s="77" t="s">
        <v>6</v>
      </c>
      <c r="C6" s="74">
        <f>C7+C8+C9+C10</f>
        <v>4607454</v>
      </c>
      <c r="D6" s="38">
        <f>D7+D8+D9+D10</f>
        <v>3268995</v>
      </c>
      <c r="E6" s="37">
        <f>E7+E8+E9+E10</f>
        <v>1338459</v>
      </c>
      <c r="K6" s="7"/>
      <c r="L6" s="7"/>
      <c r="M6" s="8"/>
      <c r="N6" s="8"/>
      <c r="O6" s="8"/>
      <c r="P6" s="8"/>
    </row>
    <row r="7" spans="1:16" ht="18.75" customHeight="1">
      <c r="A7" s="52" t="s">
        <v>7</v>
      </c>
      <c r="B7" s="67" t="s">
        <v>51</v>
      </c>
      <c r="C7" s="40">
        <f>+D7+E7</f>
        <v>2807608</v>
      </c>
      <c r="D7" s="41">
        <v>2807608</v>
      </c>
      <c r="E7" s="42">
        <v>0</v>
      </c>
      <c r="H7" s="100"/>
      <c r="K7" s="9"/>
      <c r="L7" s="9"/>
      <c r="M7" s="9"/>
      <c r="N7" s="9"/>
      <c r="O7" s="9"/>
      <c r="P7" s="9"/>
    </row>
    <row r="8" spans="1:27" ht="18.75" customHeight="1">
      <c r="A8" s="53" t="s">
        <v>8</v>
      </c>
      <c r="B8" s="68" t="s">
        <v>52</v>
      </c>
      <c r="C8" s="40">
        <f>+D8+E8</f>
        <v>1799846</v>
      </c>
      <c r="D8" s="45">
        <v>461387</v>
      </c>
      <c r="E8" s="46">
        <v>1338459</v>
      </c>
      <c r="K8" s="9"/>
      <c r="L8" s="9"/>
      <c r="M8" s="9"/>
      <c r="N8" s="9"/>
      <c r="O8" s="9"/>
      <c r="P8" s="9"/>
      <c r="V8" s="9"/>
      <c r="W8" s="9"/>
      <c r="X8" s="9"/>
      <c r="Y8" s="9"/>
      <c r="Z8" s="9"/>
      <c r="AA8" s="9"/>
    </row>
    <row r="9" spans="1:5" ht="18.75" customHeight="1">
      <c r="A9" s="53" t="s">
        <v>9</v>
      </c>
      <c r="B9" s="68" t="s">
        <v>53</v>
      </c>
      <c r="C9" s="44"/>
      <c r="D9" s="44"/>
      <c r="E9" s="47"/>
    </row>
    <row r="10" spans="1:27" ht="18.75" customHeight="1" thickBot="1">
      <c r="A10" s="56" t="s">
        <v>10</v>
      </c>
      <c r="B10" s="69" t="s">
        <v>54</v>
      </c>
      <c r="C10" s="49"/>
      <c r="D10" s="50"/>
      <c r="E10" s="51"/>
      <c r="U10" s="9"/>
      <c r="V10" s="9"/>
      <c r="W10" s="9"/>
      <c r="X10" s="9"/>
      <c r="Y10" s="9"/>
      <c r="Z10" s="9"/>
      <c r="AA10" s="9"/>
    </row>
    <row r="11" spans="1:5" ht="15">
      <c r="A11" s="6" t="s">
        <v>11</v>
      </c>
      <c r="B11" s="88" t="s">
        <v>12</v>
      </c>
      <c r="C11" s="78">
        <f>C12+C13+C14+C15+C16+C17</f>
        <v>305619</v>
      </c>
      <c r="D11" s="25">
        <f>D12+D13+D14+D15+D16+D17</f>
        <v>251530</v>
      </c>
      <c r="E11" s="32">
        <f>E12+E13+E14+E15+E16+E17</f>
        <v>54089</v>
      </c>
    </row>
    <row r="12" spans="1:5" ht="18.75" customHeight="1">
      <c r="A12" s="52" t="s">
        <v>13</v>
      </c>
      <c r="B12" s="39" t="s">
        <v>45</v>
      </c>
      <c r="C12" s="79">
        <f aca="true" t="shared" si="0" ref="C12:C17">+D12+E12</f>
        <v>18314</v>
      </c>
      <c r="D12" s="41">
        <v>13208</v>
      </c>
      <c r="E12" s="42">
        <v>5106</v>
      </c>
    </row>
    <row r="13" spans="1:5" ht="18.75" customHeight="1">
      <c r="A13" s="53" t="s">
        <v>14</v>
      </c>
      <c r="B13" s="43" t="s">
        <v>46</v>
      </c>
      <c r="C13" s="79">
        <f t="shared" si="0"/>
        <v>0</v>
      </c>
      <c r="D13" s="45"/>
      <c r="E13" s="46"/>
    </row>
    <row r="14" spans="1:5" ht="18.75" customHeight="1">
      <c r="A14" s="53" t="s">
        <v>15</v>
      </c>
      <c r="B14" s="43" t="s">
        <v>47</v>
      </c>
      <c r="C14" s="79">
        <f t="shared" si="0"/>
        <v>48314</v>
      </c>
      <c r="D14" s="45">
        <v>43314</v>
      </c>
      <c r="E14" s="46">
        <v>5000</v>
      </c>
    </row>
    <row r="15" spans="1:5" ht="18.75" customHeight="1">
      <c r="A15" s="53" t="s">
        <v>16</v>
      </c>
      <c r="B15" s="43" t="s">
        <v>48</v>
      </c>
      <c r="C15" s="79">
        <f t="shared" si="0"/>
        <v>83800</v>
      </c>
      <c r="D15" s="54">
        <v>71681</v>
      </c>
      <c r="E15" s="55">
        <v>12119</v>
      </c>
    </row>
    <row r="16" spans="1:5" ht="18.75" customHeight="1">
      <c r="A16" s="53" t="s">
        <v>17</v>
      </c>
      <c r="B16" s="43" t="s">
        <v>49</v>
      </c>
      <c r="C16" s="79">
        <f t="shared" si="0"/>
        <v>0</v>
      </c>
      <c r="D16" s="45"/>
      <c r="E16" s="46"/>
    </row>
    <row r="17" spans="1:5" ht="18.75" customHeight="1" thickBot="1">
      <c r="A17" s="56" t="s">
        <v>18</v>
      </c>
      <c r="B17" s="48" t="s">
        <v>50</v>
      </c>
      <c r="C17" s="79">
        <f t="shared" si="0"/>
        <v>155191</v>
      </c>
      <c r="D17" s="57">
        <f>102032+230+21065</f>
        <v>123327</v>
      </c>
      <c r="E17" s="58">
        <f>4529+161+27174</f>
        <v>31864</v>
      </c>
    </row>
    <row r="18" spans="1:5" ht="15.75" thickBot="1">
      <c r="A18" s="12" t="s">
        <v>35</v>
      </c>
      <c r="B18" s="89" t="s">
        <v>19</v>
      </c>
      <c r="C18" s="80">
        <f>C6+C11</f>
        <v>4913073</v>
      </c>
      <c r="D18" s="26">
        <f>D6+D11</f>
        <v>3520525</v>
      </c>
      <c r="E18" s="33">
        <f>E6+E11</f>
        <v>1392548</v>
      </c>
    </row>
    <row r="19" spans="1:5" ht="15">
      <c r="A19" s="13" t="s">
        <v>31</v>
      </c>
      <c r="B19" s="90" t="s">
        <v>20</v>
      </c>
      <c r="C19" s="81">
        <f>C20+C21+C22</f>
        <v>5906014</v>
      </c>
      <c r="D19" s="27">
        <f>D20+D21+D22</f>
        <v>2871130</v>
      </c>
      <c r="E19" s="34">
        <f>E20+E21+E22</f>
        <v>3034884</v>
      </c>
    </row>
    <row r="20" spans="1:5" ht="18.75" customHeight="1">
      <c r="A20" s="52" t="s">
        <v>32</v>
      </c>
      <c r="B20" s="39" t="s">
        <v>42</v>
      </c>
      <c r="C20" s="79">
        <f>+D20+E20</f>
        <v>1135549</v>
      </c>
      <c r="D20" s="41">
        <v>507409</v>
      </c>
      <c r="E20" s="42">
        <v>628140</v>
      </c>
    </row>
    <row r="21" spans="1:5" ht="18.75" customHeight="1">
      <c r="A21" s="53" t="s">
        <v>33</v>
      </c>
      <c r="B21" s="43" t="s">
        <v>43</v>
      </c>
      <c r="C21" s="79">
        <f>+D21+E21</f>
        <v>4770465</v>
      </c>
      <c r="D21" s="45">
        <v>2363721</v>
      </c>
      <c r="E21" s="46">
        <v>2406744</v>
      </c>
    </row>
    <row r="22" spans="1:5" ht="18.75" customHeight="1" thickBot="1">
      <c r="A22" s="59" t="s">
        <v>34</v>
      </c>
      <c r="B22" s="60" t="s">
        <v>44</v>
      </c>
      <c r="C22" s="79">
        <f>+D22+E22</f>
        <v>0</v>
      </c>
      <c r="D22" s="61"/>
      <c r="E22" s="62"/>
    </row>
    <row r="23" spans="1:8" ht="27" thickBot="1" thickTop="1">
      <c r="A23" s="14" t="s">
        <v>36</v>
      </c>
      <c r="B23" s="91" t="s">
        <v>21</v>
      </c>
      <c r="C23" s="82">
        <f>C18+C19</f>
        <v>10819087</v>
      </c>
      <c r="D23" s="30">
        <f>D18+D19</f>
        <v>6391655</v>
      </c>
      <c r="E23" s="35">
        <f>E18+E19</f>
        <v>4427432</v>
      </c>
      <c r="H23" s="9"/>
    </row>
    <row r="24" spans="1:5" ht="18" customHeight="1" thickBot="1" thickTop="1">
      <c r="A24" s="15" t="s">
        <v>37</v>
      </c>
      <c r="B24" s="92" t="s">
        <v>23</v>
      </c>
      <c r="C24" s="83">
        <f>+D24+E24</f>
        <v>3976.5</v>
      </c>
      <c r="D24" s="16">
        <v>1988.5</v>
      </c>
      <c r="E24" s="17">
        <v>1988</v>
      </c>
    </row>
    <row r="25" spans="1:8" ht="18" customHeight="1">
      <c r="A25" s="6" t="s">
        <v>22</v>
      </c>
      <c r="B25" s="93" t="s">
        <v>25</v>
      </c>
      <c r="C25" s="84">
        <f>C26+C27</f>
        <v>1151266</v>
      </c>
      <c r="D25" s="23">
        <f>D26+D27</f>
        <v>566347.5</v>
      </c>
      <c r="E25" s="24">
        <f>E26+E27</f>
        <v>584918.5</v>
      </c>
      <c r="H25" s="9"/>
    </row>
    <row r="26" spans="1:5" ht="18.75" customHeight="1">
      <c r="A26" s="63" t="s">
        <v>38</v>
      </c>
      <c r="B26" s="64" t="s">
        <v>40</v>
      </c>
      <c r="C26" s="85">
        <f>+D26+E26</f>
        <v>1084235</v>
      </c>
      <c r="D26" s="65">
        <v>532630</v>
      </c>
      <c r="E26" s="66">
        <v>551605</v>
      </c>
    </row>
    <row r="27" spans="1:5" ht="18.75" customHeight="1" thickBot="1">
      <c r="A27" s="31" t="s">
        <v>39</v>
      </c>
      <c r="B27" s="94" t="s">
        <v>41</v>
      </c>
      <c r="C27" s="86">
        <f>+D27+E27</f>
        <v>67031</v>
      </c>
      <c r="D27" s="22">
        <f>6629+(54177/2)</f>
        <v>33717.5</v>
      </c>
      <c r="E27" s="36">
        <f>6225+(54177/2)</f>
        <v>33313.5</v>
      </c>
    </row>
    <row r="28" spans="1:5" ht="25.5">
      <c r="A28" s="13" t="s">
        <v>24</v>
      </c>
      <c r="B28" s="90" t="s">
        <v>57</v>
      </c>
      <c r="C28" s="87">
        <f>C29+C30</f>
        <v>159061</v>
      </c>
      <c r="D28" s="28">
        <f>D29+D30</f>
        <v>79416</v>
      </c>
      <c r="E28" s="29">
        <f>E29+E30</f>
        <v>79645</v>
      </c>
    </row>
    <row r="29" spans="1:5" ht="18.75" customHeight="1">
      <c r="A29" s="52" t="s">
        <v>55</v>
      </c>
      <c r="B29" s="39" t="s">
        <v>26</v>
      </c>
      <c r="C29" s="79">
        <f>+D29+E29</f>
        <v>126381</v>
      </c>
      <c r="D29" s="41">
        <v>57524</v>
      </c>
      <c r="E29" s="42">
        <v>68857</v>
      </c>
    </row>
    <row r="30" spans="1:5" ht="18.75" customHeight="1" thickBot="1">
      <c r="A30" s="18" t="s">
        <v>56</v>
      </c>
      <c r="B30" s="95" t="s">
        <v>27</v>
      </c>
      <c r="C30" s="101">
        <f>+D30+E30</f>
        <v>32680</v>
      </c>
      <c r="D30" s="10">
        <v>21892</v>
      </c>
      <c r="E30" s="11">
        <v>10788</v>
      </c>
    </row>
    <row r="31" spans="1:5" ht="25.5">
      <c r="A31" s="13" t="s">
        <v>28</v>
      </c>
      <c r="B31" s="90" t="s">
        <v>58</v>
      </c>
      <c r="C31" s="87">
        <f>C32+C33</f>
        <v>97117</v>
      </c>
      <c r="D31" s="28">
        <f>D32+D33</f>
        <v>48569</v>
      </c>
      <c r="E31" s="29">
        <f>E32+E33</f>
        <v>48548</v>
      </c>
    </row>
    <row r="32" spans="1:5" ht="18.75" customHeight="1">
      <c r="A32" s="52" t="s">
        <v>29</v>
      </c>
      <c r="B32" s="39" t="s">
        <v>26</v>
      </c>
      <c r="C32" s="79">
        <f>+D32+E32</f>
        <v>77108</v>
      </c>
      <c r="D32" s="41">
        <v>40095</v>
      </c>
      <c r="E32" s="42">
        <v>37013</v>
      </c>
    </row>
    <row r="33" spans="1:5" ht="18.75" customHeight="1" thickBot="1">
      <c r="A33" s="19" t="s">
        <v>30</v>
      </c>
      <c r="B33" s="96" t="s">
        <v>27</v>
      </c>
      <c r="C33" s="79">
        <f>+D33+E33</f>
        <v>20009</v>
      </c>
      <c r="D33" s="20">
        <v>8474</v>
      </c>
      <c r="E33" s="21">
        <v>11535</v>
      </c>
    </row>
    <row r="34" spans="1:5" ht="18.75" thickTop="1">
      <c r="A34" s="104" t="s">
        <v>59</v>
      </c>
      <c r="B34" s="104"/>
      <c r="C34" s="104"/>
      <c r="D34" s="104"/>
      <c r="E34" s="104"/>
    </row>
    <row r="35" spans="1:5" ht="12.75">
      <c r="A35" s="105"/>
      <c r="B35" s="105"/>
      <c r="C35" s="105"/>
      <c r="D35" s="105"/>
      <c r="E35" s="105"/>
    </row>
  </sheetData>
  <sheetProtection/>
  <mergeCells count="2">
    <mergeCell ref="A34:E34"/>
    <mergeCell ref="A35:E35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Min.Trasporti e Marittimo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Masoni</dc:creator>
  <cp:keywords/>
  <dc:description/>
  <cp:lastModifiedBy>Cellerino</cp:lastModifiedBy>
  <cp:lastPrinted>2019-04-29T06:46:21Z</cp:lastPrinted>
  <dcterms:created xsi:type="dcterms:W3CDTF">2000-03-28T13:58:19Z</dcterms:created>
  <dcterms:modified xsi:type="dcterms:W3CDTF">2019-04-29T06:49:19Z</dcterms:modified>
  <cp:category/>
  <cp:version/>
  <cp:contentType/>
  <cp:contentStatus/>
</cp:coreProperties>
</file>